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0E70733-87CA-432A-A64A-440AD3C46A31}" xr6:coauthVersionLast="47" xr6:coauthVersionMax="47" xr10:uidLastSave="{00000000-0000-0000-0000-000000000000}"/>
  <bookViews>
    <workbookView xWindow="-108" yWindow="-108" windowWidth="23256" windowHeight="12456" xr2:uid="{31976B11-49FB-4AF5-B78B-E4E912942F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2" i="1" l="1"/>
  <c r="N9" i="1"/>
  <c r="N6" i="1"/>
  <c r="N5" i="1"/>
  <c r="J6" i="1"/>
  <c r="J9" i="1"/>
  <c r="J8" i="1"/>
  <c r="M12" i="1"/>
  <c r="L12" i="1"/>
  <c r="K12" i="1"/>
  <c r="I6" i="1"/>
  <c r="I5" i="1"/>
  <c r="I12" i="1" s="1"/>
  <c r="J5" i="1"/>
  <c r="H5" i="1"/>
  <c r="H12" i="1" s="1"/>
  <c r="G11" i="1"/>
  <c r="G12" i="1" s="1"/>
  <c r="F11" i="1"/>
  <c r="F7" i="1"/>
  <c r="F6" i="1"/>
  <c r="F5" i="1"/>
  <c r="J12" i="1" l="1"/>
  <c r="F12" i="1"/>
</calcChain>
</file>

<file path=xl/sharedStrings.xml><?xml version="1.0" encoding="utf-8"?>
<sst xmlns="http://schemas.openxmlformats.org/spreadsheetml/2006/main" count="36" uniqueCount="32">
  <si>
    <t>Illinois Weslyan</t>
  </si>
  <si>
    <t>UIC</t>
  </si>
  <si>
    <t>Loyola</t>
  </si>
  <si>
    <t>Dominican</t>
  </si>
  <si>
    <t>Tuition</t>
  </si>
  <si>
    <t>Fees</t>
  </si>
  <si>
    <t>Books / Supplies</t>
  </si>
  <si>
    <t>Other</t>
  </si>
  <si>
    <t>Links</t>
  </si>
  <si>
    <t>Includes Health Insurance</t>
  </si>
  <si>
    <t>YES</t>
  </si>
  <si>
    <t>Includes Campus Transporation</t>
  </si>
  <si>
    <t>Housing/Meal Plan</t>
  </si>
  <si>
    <t>TOTAL</t>
  </si>
  <si>
    <t>Required Religion Classes</t>
  </si>
  <si>
    <t>ISU</t>
  </si>
  <si>
    <t>Hours from Home</t>
  </si>
  <si>
    <t>Alternate transportation to home</t>
  </si>
  <si>
    <t>https://cost.illinois.edu/Home/Cost/R/U/10KV5535NONE/12/120268/120261</t>
  </si>
  <si>
    <t>NO</t>
  </si>
  <si>
    <t>University of Illinois Champaign</t>
  </si>
  <si>
    <t>Miles from home</t>
  </si>
  <si>
    <t xml:space="preserve">Housing  </t>
  </si>
  <si>
    <t>Meal Plan</t>
  </si>
  <si>
    <t>Laundry</t>
  </si>
  <si>
    <t>Free</t>
  </si>
  <si>
    <t>2 hr 11 min</t>
  </si>
  <si>
    <t>2 hr 20 min</t>
  </si>
  <si>
    <t>NIU</t>
  </si>
  <si>
    <t>https://discover.uic.edu/#calculator</t>
  </si>
  <si>
    <t>North Park</t>
  </si>
  <si>
    <t>U of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</si>
</sst>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3B1C5-9B35-4908-9ACE-DDCCBD154CAD}">
  <dimension ref="E3:N23"/>
  <sheetViews>
    <sheetView tabSelected="1" workbookViewId="0">
      <selection activeCell="N20" sqref="N20"/>
    </sheetView>
  </sheetViews>
  <sheetFormatPr defaultRowHeight="14.4" x14ac:dyDescent="0.3"/>
  <cols>
    <col min="5" max="5" width="26.6640625" bestFit="1" customWidth="1"/>
    <col min="6" max="6" width="26.77734375" bestFit="1" customWidth="1"/>
    <col min="7" max="7" width="13.5546875" bestFit="1" customWidth="1"/>
    <col min="8" max="11" width="10.33203125" bestFit="1" customWidth="1"/>
    <col min="12" max="12" width="10.21875" bestFit="1" customWidth="1"/>
    <col min="13" max="13" width="10.33203125" bestFit="1" customWidth="1"/>
    <col min="14" max="14" width="10.21875" bestFit="1" customWidth="1"/>
  </cols>
  <sheetData>
    <row r="3" spans="5:14" x14ac:dyDescent="0.3">
      <c r="F3" t="s">
        <v>20</v>
      </c>
      <c r="G3" t="s">
        <v>0</v>
      </c>
      <c r="H3" t="s">
        <v>1</v>
      </c>
      <c r="I3" t="s">
        <v>2</v>
      </c>
      <c r="J3" t="s">
        <v>3</v>
      </c>
      <c r="K3" t="s">
        <v>15</v>
      </c>
      <c r="L3" t="s">
        <v>28</v>
      </c>
      <c r="M3" t="s">
        <v>30</v>
      </c>
      <c r="N3" t="s">
        <v>31</v>
      </c>
    </row>
    <row r="4" spans="5:14" x14ac:dyDescent="0.3">
      <c r="F4" s="1"/>
      <c r="G4" s="1"/>
      <c r="H4" s="1"/>
      <c r="I4" s="1"/>
      <c r="J4" s="1"/>
      <c r="K4" s="1"/>
      <c r="L4" s="1"/>
    </row>
    <row r="5" spans="5:14" x14ac:dyDescent="0.3">
      <c r="E5" t="s">
        <v>4</v>
      </c>
      <c r="F5" s="1">
        <f>6496*2</f>
        <v>12992</v>
      </c>
      <c r="G5" s="1">
        <v>61004</v>
      </c>
      <c r="H5" s="1">
        <f>11652+2102</f>
        <v>13754</v>
      </c>
      <c r="I5" s="1">
        <f>2*28465</f>
        <v>56930</v>
      </c>
      <c r="J5" s="1">
        <f>20479*2</f>
        <v>40958</v>
      </c>
      <c r="K5" s="1">
        <v>12066</v>
      </c>
      <c r="L5" s="1">
        <v>11010</v>
      </c>
      <c r="M5" s="1">
        <v>39000</v>
      </c>
      <c r="N5" s="1">
        <f>25320*3</f>
        <v>75960</v>
      </c>
    </row>
    <row r="6" spans="5:14" x14ac:dyDescent="0.3">
      <c r="E6" t="s">
        <v>5</v>
      </c>
      <c r="F6" s="1">
        <f>2591*2</f>
        <v>5182</v>
      </c>
      <c r="G6" s="1"/>
      <c r="H6" s="1">
        <v>4852</v>
      </c>
      <c r="I6" s="1">
        <f>(385+60+495+3896)*2</f>
        <v>9672</v>
      </c>
      <c r="J6" s="1">
        <f>250*2+150</f>
        <v>650</v>
      </c>
      <c r="K6" s="1">
        <v>4146</v>
      </c>
      <c r="L6" s="1">
        <v>3390</v>
      </c>
      <c r="M6" s="1">
        <v>500</v>
      </c>
      <c r="N6" s="1">
        <f>+(559+106+240)*3</f>
        <v>2715</v>
      </c>
    </row>
    <row r="7" spans="5:14" x14ac:dyDescent="0.3">
      <c r="E7" t="s">
        <v>12</v>
      </c>
      <c r="F7" s="1">
        <f>7929*2</f>
        <v>15858</v>
      </c>
      <c r="G7" s="1"/>
      <c r="H7" s="1">
        <v>17100</v>
      </c>
      <c r="I7" s="1"/>
      <c r="J7" s="1"/>
      <c r="K7" s="1">
        <v>12902</v>
      </c>
      <c r="L7" s="1">
        <v>15046</v>
      </c>
      <c r="M7" s="1">
        <v>13000</v>
      </c>
      <c r="N7" s="1"/>
    </row>
    <row r="8" spans="5:14" x14ac:dyDescent="0.3">
      <c r="E8" t="s">
        <v>22</v>
      </c>
      <c r="F8" s="1"/>
      <c r="G8" s="1">
        <v>8796</v>
      </c>
      <c r="H8" s="1"/>
      <c r="I8" s="1"/>
      <c r="J8" s="1">
        <f>3500*2</f>
        <v>7000</v>
      </c>
      <c r="K8" s="1"/>
      <c r="L8" s="1"/>
      <c r="M8" s="1"/>
      <c r="N8" s="1">
        <v>12897</v>
      </c>
    </row>
    <row r="9" spans="5:14" x14ac:dyDescent="0.3">
      <c r="E9" t="s">
        <v>23</v>
      </c>
      <c r="F9" s="1"/>
      <c r="G9" s="1">
        <v>5644</v>
      </c>
      <c r="H9" s="1"/>
      <c r="I9" s="1"/>
      <c r="J9" s="1">
        <f>2675*2</f>
        <v>5350</v>
      </c>
      <c r="K9" s="1"/>
      <c r="L9" s="1"/>
      <c r="M9" s="1"/>
      <c r="N9" s="1">
        <f>2588*3</f>
        <v>7764</v>
      </c>
    </row>
    <row r="10" spans="5:14" x14ac:dyDescent="0.3">
      <c r="E10" t="s">
        <v>6</v>
      </c>
      <c r="F10" s="1">
        <v>1200</v>
      </c>
      <c r="G10" s="1">
        <v>800</v>
      </c>
      <c r="H10" s="1">
        <v>1400</v>
      </c>
      <c r="I10" s="1"/>
      <c r="J10" s="1"/>
      <c r="K10" s="1">
        <v>830</v>
      </c>
      <c r="L10" s="1">
        <v>632</v>
      </c>
      <c r="M10" s="1">
        <v>1000</v>
      </c>
      <c r="N10" s="1"/>
    </row>
    <row r="11" spans="5:14" x14ac:dyDescent="0.3">
      <c r="E11" t="s">
        <v>7</v>
      </c>
      <c r="F11" s="1">
        <f>1250*2</f>
        <v>2500</v>
      </c>
      <c r="G11" s="1">
        <f>20+30</f>
        <v>50</v>
      </c>
      <c r="H11" s="1">
        <v>4852</v>
      </c>
      <c r="I11" s="1"/>
      <c r="J11" s="1"/>
      <c r="K11" s="1"/>
      <c r="L11" s="1"/>
      <c r="M11" s="1"/>
      <c r="N11" s="1"/>
    </row>
    <row r="12" spans="5:14" x14ac:dyDescent="0.3">
      <c r="E12" t="s">
        <v>13</v>
      </c>
      <c r="F12" s="1">
        <f>SUM(F5:F11)</f>
        <v>37732</v>
      </c>
      <c r="G12" s="1">
        <f>SUM(G5:G11)</f>
        <v>76294</v>
      </c>
      <c r="H12" s="1">
        <f>SUM(H5:H11)</f>
        <v>41958</v>
      </c>
      <c r="I12" s="1">
        <f>SUM(I5:I10)</f>
        <v>66602</v>
      </c>
      <c r="J12" s="1">
        <f>SUM(J5:J10)</f>
        <v>53958</v>
      </c>
      <c r="K12" s="1">
        <f>SUM(K5:K11)</f>
        <v>29944</v>
      </c>
      <c r="L12" s="1">
        <f>SUM(L5:L11)</f>
        <v>30078</v>
      </c>
      <c r="M12" s="1">
        <f>SUM(M5:M11)</f>
        <v>53500</v>
      </c>
      <c r="N12" s="1">
        <f>SUM(N5:N11)</f>
        <v>99336</v>
      </c>
    </row>
    <row r="13" spans="5:14" x14ac:dyDescent="0.3">
      <c r="F13" s="1"/>
      <c r="G13" s="1"/>
      <c r="H13" s="1"/>
      <c r="I13" s="1"/>
      <c r="J13" s="1"/>
      <c r="K13" s="1"/>
      <c r="L13" s="1"/>
    </row>
    <row r="14" spans="5:14" x14ac:dyDescent="0.3">
      <c r="E14" t="s">
        <v>8</v>
      </c>
      <c r="F14" s="1" t="s">
        <v>18</v>
      </c>
      <c r="G14" s="1"/>
      <c r="H14" s="1" t="s">
        <v>29</v>
      </c>
      <c r="I14" s="1"/>
      <c r="J14" s="1"/>
      <c r="K14" s="1"/>
      <c r="L14" s="1"/>
    </row>
    <row r="16" spans="5:14" x14ac:dyDescent="0.3">
      <c r="E16" t="s">
        <v>9</v>
      </c>
      <c r="F16" t="s">
        <v>10</v>
      </c>
    </row>
    <row r="17" spans="5:7" x14ac:dyDescent="0.3">
      <c r="E17" t="s">
        <v>11</v>
      </c>
      <c r="F17" t="s">
        <v>10</v>
      </c>
      <c r="G17" t="s">
        <v>10</v>
      </c>
    </row>
    <row r="18" spans="5:7" x14ac:dyDescent="0.3">
      <c r="E18" t="s">
        <v>14</v>
      </c>
      <c r="F18" t="s">
        <v>19</v>
      </c>
      <c r="G18" t="s">
        <v>19</v>
      </c>
    </row>
    <row r="20" spans="5:7" x14ac:dyDescent="0.3">
      <c r="E20" t="s">
        <v>21</v>
      </c>
      <c r="F20">
        <v>146</v>
      </c>
      <c r="G20">
        <v>136</v>
      </c>
    </row>
    <row r="21" spans="5:7" x14ac:dyDescent="0.3">
      <c r="E21" t="s">
        <v>16</v>
      </c>
      <c r="F21" t="s">
        <v>27</v>
      </c>
      <c r="G21" t="s">
        <v>26</v>
      </c>
    </row>
    <row r="22" spans="5:7" x14ac:dyDescent="0.3">
      <c r="E22" t="s">
        <v>17</v>
      </c>
      <c r="F22" t="s">
        <v>10</v>
      </c>
    </row>
    <row r="23" spans="5:7" x14ac:dyDescent="0.3">
      <c r="E23" t="s">
        <v>24</v>
      </c>
      <c r="G23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Basso Family</dc:creator>
  <cp:lastModifiedBy>Basso Family</cp:lastModifiedBy>
  <dcterms:created xsi:type="dcterms:W3CDTF">2026-06-06T14:19:38Z</dcterms:created>
  <dcterms:modified xsi:type="dcterms:W3CDTF">2026-06-06T14:51:08Z</dcterms:modified>
</cp:coreProperties>
</file>